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Marathon calculator" sheetId="1" r:id="rId4"/>
  </sheets>
</workbook>
</file>

<file path=xl/sharedStrings.xml><?xml version="1.0" encoding="utf-8"?>
<sst xmlns="http://schemas.openxmlformats.org/spreadsheetml/2006/main" uniqueCount="20">
  <si>
    <t>Goal Time</t>
  </si>
  <si>
    <t>Pace / KM</t>
  </si>
  <si>
    <t>KM</t>
  </si>
  <si>
    <t>Even Splits</t>
  </si>
  <si>
    <t>Cum Splits</t>
  </si>
  <si>
    <t xml:space="preserve">Distance </t>
  </si>
  <si>
    <t>% to target time</t>
  </si>
  <si>
    <t>Target Pace for 5k</t>
  </si>
  <si>
    <t>Tot for 5k</t>
  </si>
  <si>
    <t>Cum Time</t>
  </si>
  <si>
    <t>10k splits</t>
  </si>
  <si>
    <t>Avg</t>
  </si>
  <si>
    <t>Date</t>
  </si>
  <si>
    <t>Time</t>
  </si>
  <si>
    <t>Even splits</t>
  </si>
  <si>
    <t>Distance
(KM)</t>
  </si>
  <si>
    <t>Pace
(Time / KM)</t>
  </si>
  <si>
    <t>Target Time</t>
  </si>
  <si>
    <t>Tot 5K</t>
  </si>
  <si>
    <t>Splits</t>
  </si>
</sst>
</file>

<file path=xl/styles.xml><?xml version="1.0" encoding="utf-8"?>
<styleSheet xmlns="http://schemas.openxmlformats.org/spreadsheetml/2006/main">
  <numFmts count="6">
    <numFmt numFmtId="0" formatCode="General"/>
    <numFmt numFmtId="59" formatCode="[h]&quot;h&quot; m&quot;m&quot;"/>
    <numFmt numFmtId="60" formatCode="[m]&quot;m&quot;"/>
    <numFmt numFmtId="61" formatCode="[h]&quot;h&quot; m&quot;m&quot; s&quot;s&quot;"/>
    <numFmt numFmtId="62" formatCode="[m]&quot;m&quot; s&quot;s&quot;"/>
    <numFmt numFmtId="63" formatCode="[m]&quot;m&quot; s.000&quot;s&quot; "/>
  </numFmts>
  <fonts count="3">
    <font>
      <sz val="10"/>
      <color indexed="8"/>
      <name val="Helvetica Neue"/>
    </font>
    <font>
      <sz val="12"/>
      <color indexed="8"/>
      <name val="Helvetica Neue"/>
    </font>
    <font>
      <sz val="15"/>
      <color indexed="8"/>
      <name val="Calibri"/>
    </font>
  </fonts>
  <fills count="3">
    <fill>
      <patternFill patternType="none"/>
    </fill>
    <fill>
      <patternFill patternType="gray125"/>
    </fill>
    <fill>
      <gradientFill type="linear" degree="270">
        <stop position="0">
          <color rgb="ffaeffef"/>
        </stop>
        <stop position="0.35">
          <color rgb="ffc6fff3"/>
        </stop>
        <stop position="1">
          <color rgb="ffe9fffa"/>
        </stop>
      </gradientFill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1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0" fillId="2" borderId="1" applyNumberFormat="1" applyFont="1" applyFill="1" applyBorder="1" applyAlignment="1" applyProtection="0">
      <alignment vertical="top" wrapText="1"/>
    </xf>
    <xf numFmtId="59" fontId="0" fillId="2" borderId="2" applyNumberFormat="1" applyFont="1" applyFill="1" applyBorder="1" applyAlignment="1" applyProtection="0">
      <alignment vertical="top" wrapText="1"/>
    </xf>
    <xf numFmtId="49" fontId="0" borderId="2" applyNumberFormat="1" applyFont="1" applyFill="0" applyBorder="1" applyAlignment="1" applyProtection="0">
      <alignment vertical="top" wrapText="1"/>
    </xf>
    <xf numFmtId="59" fontId="0" borderId="2" applyNumberFormat="1" applyFont="1" applyFill="0" applyBorder="1" applyAlignment="1" applyProtection="0">
      <alignment vertical="top" wrapText="1"/>
    </xf>
    <xf numFmtId="0" fontId="0" borderId="2" applyNumberFormat="0" applyFont="1" applyFill="0" applyBorder="1" applyAlignment="1" applyProtection="0">
      <alignment vertical="top" wrapText="1"/>
    </xf>
    <xf numFmtId="0" fontId="0" borderId="3" applyNumberFormat="0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0" borderId="5" applyNumberFormat="1" applyFont="1" applyFill="0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0" fontId="0" borderId="4" applyNumberFormat="1" applyFont="1" applyFill="0" applyBorder="1" applyAlignment="1" applyProtection="0">
      <alignment vertical="top" wrapText="1"/>
    </xf>
    <xf numFmtId="60" fontId="0" borderId="5" applyNumberFormat="1" applyFont="1" applyFill="0" applyBorder="1" applyAlignment="1" applyProtection="0">
      <alignment vertical="top" wrapText="1"/>
    </xf>
    <xf numFmtId="61" fontId="0" borderId="5" applyNumberFormat="1" applyFont="1" applyFill="0" applyBorder="1" applyAlignment="1" applyProtection="0">
      <alignment vertical="top" wrapText="1"/>
    </xf>
    <xf numFmtId="2" fontId="0" borderId="5" applyNumberFormat="1" applyFont="1" applyFill="0" applyBorder="1" applyAlignment="1" applyProtection="0">
      <alignment vertical="top" wrapText="1"/>
    </xf>
    <xf numFmtId="0" fontId="0" borderId="5" applyNumberFormat="1" applyFont="1" applyFill="0" applyBorder="1" applyAlignment="1" applyProtection="0">
      <alignment vertical="top" wrapText="1"/>
    </xf>
    <xf numFmtId="62" fontId="0" borderId="5" applyNumberFormat="1" applyFont="1" applyFill="0" applyBorder="1" applyAlignment="1" applyProtection="0">
      <alignment vertical="top" wrapText="1"/>
    </xf>
    <xf numFmtId="59" fontId="0" borderId="5" applyNumberFormat="1" applyFont="1" applyFill="0" applyBorder="1" applyAlignment="1" applyProtection="0">
      <alignment vertical="top" wrapText="1"/>
    </xf>
    <xf numFmtId="0" fontId="0" borderId="5" applyNumberFormat="0" applyFont="1" applyFill="0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62" fontId="0" borderId="6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63" fontId="0" borderId="5" applyNumberFormat="1" applyFont="1" applyFill="0" applyBorder="1" applyAlignment="1" applyProtection="0">
      <alignment vertical="top" wrapText="1"/>
    </xf>
    <xf numFmtId="63" fontId="0" borderId="6" applyNumberFormat="1" applyFont="1" applyFill="0" applyBorder="1" applyAlignment="1" applyProtection="0">
      <alignment vertical="top" wrapText="1"/>
    </xf>
    <xf numFmtId="0" fontId="0" borderId="7" applyNumberFormat="1" applyFont="1" applyFill="0" applyBorder="1" applyAlignment="1" applyProtection="0">
      <alignment vertical="top" wrapText="1"/>
    </xf>
    <xf numFmtId="62" fontId="0" borderId="8" applyNumberFormat="1" applyFont="1" applyFill="0" applyBorder="1" applyAlignment="1" applyProtection="0">
      <alignment vertical="top" wrapText="1"/>
    </xf>
    <xf numFmtId="61" fontId="0" borderId="8" applyNumberFormat="1" applyFont="1" applyFill="0" applyBorder="1" applyAlignment="1" applyProtection="0">
      <alignment vertical="top" wrapText="1"/>
    </xf>
    <xf numFmtId="2" fontId="0" borderId="8" applyNumberFormat="1" applyFont="1" applyFill="0" applyBorder="1" applyAlignment="1" applyProtection="0">
      <alignment vertical="top" wrapText="1"/>
    </xf>
    <xf numFmtId="0" fontId="0" borderId="8" applyNumberFormat="1" applyFont="1" applyFill="0" applyBorder="1" applyAlignment="1" applyProtection="0">
      <alignment vertical="top" wrapText="1"/>
    </xf>
    <xf numFmtId="63" fontId="0" borderId="8" applyNumberFormat="1" applyFont="1" applyFill="0" applyBorder="1" applyAlignment="1" applyProtection="0">
      <alignment vertical="top" wrapText="1"/>
    </xf>
    <xf numFmtId="63" fontId="0" borderId="9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J25"/>
  <sheetViews>
    <sheetView workbookViewId="0" showGridLines="0" defaultGridColor="1"/>
  </sheetViews>
  <sheetFormatPr defaultColWidth="16.3333" defaultRowHeight="19.9" customHeight="1" outlineLevelRow="0" outlineLevelCol="0"/>
  <cols>
    <col min="1" max="1" width="8.5" style="1" customWidth="1"/>
    <col min="2" max="2" width="11.8516" style="1" customWidth="1"/>
    <col min="3" max="3" width="9.67188" style="1" customWidth="1"/>
    <col min="4" max="4" width="11.8516" style="1" customWidth="1"/>
    <col min="5" max="5" width="13" style="1" customWidth="1"/>
    <col min="6" max="6" width="14.5" style="1" customWidth="1"/>
    <col min="7" max="7" width="11.8516" style="1" customWidth="1"/>
    <col min="8" max="8" width="12.8516" style="1" customWidth="1"/>
    <col min="9" max="9" width="13.8516" style="1" customWidth="1"/>
    <col min="10" max="10" width="16.3516" style="1" customWidth="1"/>
    <col min="11" max="16384" width="16.3516" style="1" customWidth="1"/>
  </cols>
  <sheetData>
    <row r="1" ht="27.65" customHeight="1">
      <c r="A1" t="s" s="2">
        <v>0</v>
      </c>
      <c r="B1" s="3">
        <v>0.1180555555555556</v>
      </c>
      <c r="C1" t="s" s="4">
        <v>1</v>
      </c>
      <c r="D1" s="5">
        <f>B$1/42.2</f>
        <v>0.002797525013164823</v>
      </c>
      <c r="E1" s="6"/>
      <c r="F1" s="6"/>
      <c r="G1" s="6"/>
      <c r="H1" s="6"/>
      <c r="I1" s="6"/>
      <c r="J1" s="7"/>
    </row>
    <row r="2" ht="20.25" customHeight="1">
      <c r="A2" t="s" s="8">
        <v>2</v>
      </c>
      <c r="B2" t="s" s="9">
        <v>3</v>
      </c>
      <c r="C2" t="s" s="9">
        <v>4</v>
      </c>
      <c r="D2" t="s" s="9">
        <v>5</v>
      </c>
      <c r="E2" t="s" s="9">
        <v>6</v>
      </c>
      <c r="F2" t="s" s="9">
        <v>7</v>
      </c>
      <c r="G2" t="s" s="9">
        <v>8</v>
      </c>
      <c r="H2" t="s" s="9">
        <v>9</v>
      </c>
      <c r="I2" t="s" s="9">
        <v>10</v>
      </c>
      <c r="J2" t="s" s="10">
        <v>11</v>
      </c>
    </row>
    <row r="3" ht="23.2" customHeight="1">
      <c r="A3" s="11">
        <v>5</v>
      </c>
      <c r="B3" s="12">
        <f>D$1</f>
        <v>0.002797525013164823</v>
      </c>
      <c r="C3" s="13">
        <f>D$1*$A3</f>
        <v>0.01398762506582412</v>
      </c>
      <c r="D3" s="14">
        <v>5</v>
      </c>
      <c r="E3" s="15">
        <f>F25</f>
        <v>1.04296875</v>
      </c>
      <c r="F3" s="16">
        <f>B3*E3</f>
        <v>0.00291773116607425</v>
      </c>
      <c r="G3" s="16">
        <f>F3*D3</f>
        <v>0.01458865583037125</v>
      </c>
      <c r="H3" s="17">
        <f>G3</f>
        <v>0.01458865583037125</v>
      </c>
      <c r="I3" s="18"/>
      <c r="J3" s="19"/>
    </row>
    <row r="4" ht="23" customHeight="1">
      <c r="A4" s="11">
        <v>10</v>
      </c>
      <c r="B4" s="12">
        <f>D$1</f>
        <v>0.002797525013164823</v>
      </c>
      <c r="C4" s="13">
        <f>D$1*$A4</f>
        <v>0.02797525013164824</v>
      </c>
      <c r="D4" s="14">
        <v>5</v>
      </c>
      <c r="E4" s="15">
        <f>F24</f>
        <v>1.0234375</v>
      </c>
      <c r="F4" s="16">
        <f>B4*E4</f>
        <v>0.002863092005660874</v>
      </c>
      <c r="G4" s="16">
        <f>F4*D4</f>
        <v>0.01431546002830437</v>
      </c>
      <c r="H4" s="17">
        <f>G4+H3</f>
        <v>0.02890411585867562</v>
      </c>
      <c r="I4" s="16">
        <v>0.02890411585867562</v>
      </c>
      <c r="J4" s="20">
        <f>I4/10</f>
        <v>0.002890411585867562</v>
      </c>
    </row>
    <row r="5" ht="23" customHeight="1">
      <c r="A5" s="11">
        <v>15</v>
      </c>
      <c r="B5" s="12">
        <f>D$1</f>
        <v>0.002797525013164823</v>
      </c>
      <c r="C5" s="13">
        <f>D$1*$A5</f>
        <v>0.04196287519747235</v>
      </c>
      <c r="D5" s="14">
        <v>5</v>
      </c>
      <c r="E5" s="15">
        <f>F23</f>
        <v>1.0078125</v>
      </c>
      <c r="F5" s="16">
        <f>B5*E5</f>
        <v>0.002819380677330174</v>
      </c>
      <c r="G5" s="16">
        <f>F5*D5</f>
        <v>0.01409690338665087</v>
      </c>
      <c r="H5" s="17">
        <f>G5+H4</f>
        <v>0.04300101924532649</v>
      </c>
      <c r="I5" s="18"/>
      <c r="J5" s="19"/>
    </row>
    <row r="6" ht="23" customHeight="1">
      <c r="A6" s="11">
        <v>16</v>
      </c>
      <c r="B6" s="12">
        <f>D$1</f>
        <v>0.002797525013164823</v>
      </c>
      <c r="C6" s="13">
        <f>D$1*$A6</f>
        <v>0.04476040021063717</v>
      </c>
      <c r="D6" s="14">
        <v>1</v>
      </c>
      <c r="E6" s="15">
        <f>F22</f>
        <v>1</v>
      </c>
      <c r="F6" s="16">
        <f>B6*E6</f>
        <v>0.002797525013164823</v>
      </c>
      <c r="G6" s="16">
        <f>F6*D6</f>
        <v>0.002797525013164823</v>
      </c>
      <c r="H6" s="17">
        <f>G6+H5</f>
        <v>0.04579854425849131</v>
      </c>
      <c r="I6" s="18"/>
      <c r="J6" s="19"/>
    </row>
    <row r="7" ht="23" customHeight="1">
      <c r="A7" s="11">
        <v>20</v>
      </c>
      <c r="B7" s="12">
        <f>D$1</f>
        <v>0.002797525013164823</v>
      </c>
      <c r="C7" s="13">
        <f>D$1*$A7</f>
        <v>0.05595050026329648</v>
      </c>
      <c r="D7" s="14">
        <v>5</v>
      </c>
      <c r="E7" s="15">
        <f>F21</f>
        <v>1</v>
      </c>
      <c r="F7" s="16">
        <f>B7*E7</f>
        <v>0.002797525013164823</v>
      </c>
      <c r="G7" s="16">
        <f>F7*D7</f>
        <v>0.01398762506582412</v>
      </c>
      <c r="H7" s="17">
        <f>G7+H5</f>
        <v>0.0569886443111506</v>
      </c>
      <c r="I7" s="16">
        <f>G5+G7</f>
        <v>0.02808452845247499</v>
      </c>
      <c r="J7" s="20">
        <f>I7/10</f>
        <v>0.002808452845247499</v>
      </c>
    </row>
    <row r="8" ht="23" customHeight="1">
      <c r="A8" s="11">
        <v>21</v>
      </c>
      <c r="B8" s="12">
        <f>D$1</f>
        <v>0.002797525013164823</v>
      </c>
      <c r="C8" s="13">
        <f>D$1*$A8</f>
        <v>0.05874802527646129</v>
      </c>
      <c r="D8" s="14">
        <v>1</v>
      </c>
      <c r="E8" s="15">
        <f>F20</f>
        <v>0.98828125</v>
      </c>
      <c r="F8" s="16">
        <f>B8*E8</f>
        <v>0.002764741516916798</v>
      </c>
      <c r="G8" s="16">
        <f>F8*D8</f>
        <v>0.002764741516916798</v>
      </c>
      <c r="H8" s="17">
        <f>G8+H7</f>
        <v>0.05975338582806741</v>
      </c>
      <c r="I8" s="18"/>
      <c r="J8" s="19"/>
    </row>
    <row r="9" ht="23" customHeight="1">
      <c r="A9" s="11">
        <v>25</v>
      </c>
      <c r="B9" s="12">
        <f>D$1</f>
        <v>0.002797525013164823</v>
      </c>
      <c r="C9" s="13">
        <f>D$1*$A9</f>
        <v>0.0699381253291206</v>
      </c>
      <c r="D9" s="14">
        <v>5</v>
      </c>
      <c r="E9" s="15">
        <f>F19</f>
        <v>0.984375</v>
      </c>
      <c r="F9" s="16">
        <f>B9*E9</f>
        <v>0.002753813684834123</v>
      </c>
      <c r="G9" s="16">
        <f>F9*D9</f>
        <v>0.01376906842417061</v>
      </c>
      <c r="H9" s="17">
        <f>G9+H7</f>
        <v>0.07075771273532122</v>
      </c>
      <c r="I9" s="18"/>
      <c r="J9" s="19"/>
    </row>
    <row r="10" ht="39.3" customHeight="1">
      <c r="A10" s="11">
        <v>30</v>
      </c>
      <c r="B10" s="12">
        <f>D$1</f>
        <v>0.002797525013164823</v>
      </c>
      <c r="C10" s="13">
        <f>D$1*$A10</f>
        <v>0.08392575039494471</v>
      </c>
      <c r="D10" s="14">
        <v>5</v>
      </c>
      <c r="E10" s="15">
        <f>F18</f>
        <v>0.984375</v>
      </c>
      <c r="F10" s="16">
        <f>B10*E10</f>
        <v>0.002753813684834123</v>
      </c>
      <c r="G10" s="16">
        <f>F10*D10</f>
        <v>0.01376906842417061</v>
      </c>
      <c r="H10" s="17">
        <f>G10+H9</f>
        <v>0.08452678115949183</v>
      </c>
      <c r="I10" s="16">
        <f>G10+G9</f>
        <v>0.02753813684834123</v>
      </c>
      <c r="J10" s="20">
        <f>I10/10</f>
        <v>0.002753813684834123</v>
      </c>
    </row>
    <row r="11" ht="33.45" customHeight="1">
      <c r="A11" s="11">
        <v>35</v>
      </c>
      <c r="B11" s="12">
        <f>D$1</f>
        <v>0.002797525013164823</v>
      </c>
      <c r="C11" s="13">
        <f>D$1*$A11</f>
        <v>0.09791337546076881</v>
      </c>
      <c r="D11" s="14">
        <v>5</v>
      </c>
      <c r="E11" s="15">
        <f>F17</f>
        <v>0.97265625</v>
      </c>
      <c r="F11" s="16">
        <f>B11*E11</f>
        <v>0.002721030188586098</v>
      </c>
      <c r="G11" s="16">
        <f>F11*D11</f>
        <v>0.01360515094293049</v>
      </c>
      <c r="H11" s="17">
        <f>G11+H10</f>
        <v>0.09813193210242233</v>
      </c>
      <c r="I11" s="18"/>
      <c r="J11" s="19"/>
    </row>
    <row r="12" ht="24.3" customHeight="1">
      <c r="A12" s="11">
        <v>40</v>
      </c>
      <c r="B12" s="12">
        <f>D$1</f>
        <v>0.002797525013164823</v>
      </c>
      <c r="C12" s="13">
        <f>D$1*$A12</f>
        <v>0.111901000526593</v>
      </c>
      <c r="D12" s="14">
        <v>5</v>
      </c>
      <c r="E12" s="15">
        <f>F16</f>
        <v>0.9609375</v>
      </c>
      <c r="F12" s="16">
        <f>B12*E12</f>
        <v>0.002688246692338072</v>
      </c>
      <c r="G12" s="16">
        <f>F12*D12</f>
        <v>0.01344123346169036</v>
      </c>
      <c r="H12" s="17">
        <f>G12+H11</f>
        <v>0.1115731655641127</v>
      </c>
      <c r="I12" s="16">
        <f>G12+G11</f>
        <v>0.02704638440462085</v>
      </c>
      <c r="J12" s="20">
        <f>I12/10</f>
        <v>0.002704638440462085</v>
      </c>
    </row>
    <row r="13" ht="23" customHeight="1">
      <c r="A13" s="11">
        <v>42.2</v>
      </c>
      <c r="B13" s="12">
        <f>D$1</f>
        <v>0.002797525013164823</v>
      </c>
      <c r="C13" s="13">
        <f>D$1*$A13</f>
        <v>0.1180555555555556</v>
      </c>
      <c r="D13" s="14">
        <v>2.2</v>
      </c>
      <c r="E13" s="15">
        <v>0.9609375</v>
      </c>
      <c r="F13" s="16">
        <f>B13*E13</f>
        <v>0.002688246692338072</v>
      </c>
      <c r="G13" s="16">
        <f>F13*D13</f>
        <v>0.005914142723143759</v>
      </c>
      <c r="H13" s="17">
        <f>G13+H12</f>
        <v>0.1174873082872565</v>
      </c>
      <c r="I13" s="18"/>
      <c r="J13" s="19"/>
    </row>
    <row r="14" ht="23" customHeight="1">
      <c r="A14" s="21"/>
      <c r="B14" s="18"/>
      <c r="C14" s="18"/>
      <c r="D14" s="18"/>
      <c r="E14" s="18"/>
      <c r="F14" s="18"/>
      <c r="G14" s="18"/>
      <c r="H14" s="18"/>
      <c r="I14" s="18"/>
      <c r="J14" s="19"/>
    </row>
    <row r="15" ht="23" customHeight="1">
      <c r="A15" t="s" s="8">
        <v>12</v>
      </c>
      <c r="B15" t="s" s="9">
        <v>13</v>
      </c>
      <c r="C15" t="s" s="9">
        <v>14</v>
      </c>
      <c r="D15" t="s" s="9">
        <v>15</v>
      </c>
      <c r="E15" t="s" s="9">
        <v>16</v>
      </c>
      <c r="F15" t="s" s="9">
        <v>6</v>
      </c>
      <c r="G15" t="s" s="9">
        <v>17</v>
      </c>
      <c r="H15" t="s" s="9">
        <v>18</v>
      </c>
      <c r="I15" t="s" s="9">
        <v>19</v>
      </c>
      <c r="J15" s="19"/>
    </row>
    <row r="16" ht="23" customHeight="1">
      <c r="A16" s="11">
        <v>5</v>
      </c>
      <c r="B16" s="16">
        <v>0.01603009259259259</v>
      </c>
      <c r="C16" s="13">
        <f>B16</f>
        <v>0.01603009259259259</v>
      </c>
      <c r="D16" s="14">
        <v>5</v>
      </c>
      <c r="E16" s="16">
        <f>_xlfn.IFERROR(B16/D16,"")</f>
        <v>0.003206018518518519</v>
      </c>
      <c r="F16" s="15">
        <v>0.9609375</v>
      </c>
      <c r="G16" s="22">
        <f>F16*E16</f>
        <v>0.003080783420138889</v>
      </c>
      <c r="H16" s="22">
        <f>G16*D16</f>
        <v>0.01540391710069444</v>
      </c>
      <c r="I16" s="22">
        <f>H16</f>
        <v>0.01540391710069444</v>
      </c>
      <c r="J16" s="23">
        <f>H16/5</f>
        <v>0.003080783420138889</v>
      </c>
    </row>
    <row r="17" ht="23" customHeight="1">
      <c r="A17" s="11">
        <v>10</v>
      </c>
      <c r="B17" s="16">
        <v>0.01603009259259259</v>
      </c>
      <c r="C17" s="13">
        <f>B17+C16</f>
        <v>0.03206018518518518</v>
      </c>
      <c r="D17" s="14">
        <v>5</v>
      </c>
      <c r="E17" s="16">
        <f>_xlfn.IFERROR(B17/D17,"")</f>
        <v>0.003206018518518519</v>
      </c>
      <c r="F17" s="15">
        <v>0.97265625</v>
      </c>
      <c r="G17" s="22">
        <f>F17*E17</f>
        <v>0.003118353949652778</v>
      </c>
      <c r="H17" s="22">
        <f>G17*D17</f>
        <v>0.01559176974826389</v>
      </c>
      <c r="I17" s="22">
        <f>H17+I16</f>
        <v>0.03099568684895833</v>
      </c>
      <c r="J17" s="23">
        <f>H17/5</f>
        <v>0.003118353949652778</v>
      </c>
    </row>
    <row r="18" ht="23" customHeight="1">
      <c r="A18" s="11">
        <v>15</v>
      </c>
      <c r="B18" s="16">
        <v>0.01603009259259259</v>
      </c>
      <c r="C18" s="13">
        <f>B18+C17</f>
        <v>0.04809027777777778</v>
      </c>
      <c r="D18" s="14">
        <v>5</v>
      </c>
      <c r="E18" s="16">
        <f>_xlfn.IFERROR(B18/D18,"")</f>
        <v>0.003206018518518519</v>
      </c>
      <c r="F18" s="15">
        <v>0.984375</v>
      </c>
      <c r="G18" s="22">
        <f>F18*E18</f>
        <v>0.003155924479166666</v>
      </c>
      <c r="H18" s="22">
        <f>G18*D18</f>
        <v>0.01577962239583333</v>
      </c>
      <c r="I18" s="22">
        <f>H18+I17</f>
        <v>0.04677530924479167</v>
      </c>
      <c r="J18" s="23">
        <f>H18/5</f>
        <v>0.003155924479166666</v>
      </c>
    </row>
    <row r="19" ht="23" customHeight="1">
      <c r="A19" s="11">
        <v>16</v>
      </c>
      <c r="B19" s="16">
        <v>0.003206018518518519</v>
      </c>
      <c r="C19" s="13">
        <f>B19+C18</f>
        <v>0.0512962962962963</v>
      </c>
      <c r="D19" s="14">
        <v>1</v>
      </c>
      <c r="E19" s="16">
        <f>_xlfn.IFERROR(B19/D19,"")</f>
        <v>0.003206018518518519</v>
      </c>
      <c r="F19" s="15">
        <v>0.984375</v>
      </c>
      <c r="G19" s="22">
        <f>F19*E19</f>
        <v>0.003155924479166666</v>
      </c>
      <c r="H19" s="22">
        <f>G19*D19</f>
        <v>0.003155924479166666</v>
      </c>
      <c r="I19" s="22">
        <f>H19+I18</f>
        <v>0.04993123372395834</v>
      </c>
      <c r="J19" s="23">
        <f>H19/5</f>
        <v>0.0006311848958333333</v>
      </c>
    </row>
    <row r="20" ht="20.05" customHeight="1">
      <c r="A20" s="11">
        <v>20</v>
      </c>
      <c r="B20" s="16">
        <v>0.01603009259259259</v>
      </c>
      <c r="C20" s="13">
        <f>B20+C18</f>
        <v>0.06412037037037037</v>
      </c>
      <c r="D20" s="14">
        <v>5</v>
      </c>
      <c r="E20" s="16">
        <f>_xlfn.IFERROR(B20/D20,"")</f>
        <v>0.003206018518518519</v>
      </c>
      <c r="F20" s="15">
        <v>0.98828125</v>
      </c>
      <c r="G20" s="22">
        <f>F20*E20</f>
        <v>0.00316844798900463</v>
      </c>
      <c r="H20" s="22">
        <f>G20*D20</f>
        <v>0.01584223994502315</v>
      </c>
      <c r="I20" s="22">
        <f>H20+I18</f>
        <v>0.06261754918981481</v>
      </c>
      <c r="J20" s="23">
        <f>H20/5</f>
        <v>0.00316844798900463</v>
      </c>
    </row>
    <row r="21" ht="20.05" customHeight="1">
      <c r="A21" s="11">
        <v>21</v>
      </c>
      <c r="B21" s="16">
        <v>0.003206018518518519</v>
      </c>
      <c r="C21" s="13">
        <f>B21+C20</f>
        <v>0.06732638888888889</v>
      </c>
      <c r="D21" s="14">
        <v>1</v>
      </c>
      <c r="E21" s="16">
        <f>_xlfn.IFERROR(B21/D21,"")</f>
        <v>0.003206018518518519</v>
      </c>
      <c r="F21" s="15">
        <v>1</v>
      </c>
      <c r="G21" s="16">
        <f>F21*E21</f>
        <v>0.003206018518518519</v>
      </c>
      <c r="H21" s="16">
        <f>G21*D21</f>
        <v>0.003206018518518519</v>
      </c>
      <c r="I21" s="22">
        <f>H21+I20</f>
        <v>0.06582356770833334</v>
      </c>
      <c r="J21" s="20">
        <f>H21/5</f>
        <v>0.0006412037037037037</v>
      </c>
    </row>
    <row r="22" ht="20.05" customHeight="1">
      <c r="A22" s="11">
        <v>25</v>
      </c>
      <c r="B22" s="16">
        <v>0.01603009259259259</v>
      </c>
      <c r="C22" s="13">
        <f>B22+C21</f>
        <v>0.08335648148148148</v>
      </c>
      <c r="D22" s="14">
        <v>5</v>
      </c>
      <c r="E22" s="16">
        <f>_xlfn.IFERROR(B22/D22,"")</f>
        <v>0.003206018518518519</v>
      </c>
      <c r="F22" s="15">
        <v>1</v>
      </c>
      <c r="G22" s="16">
        <f>F22*E22</f>
        <v>0.003206018518518519</v>
      </c>
      <c r="H22" s="16">
        <f>G22*D22</f>
        <v>0.01603009259259259</v>
      </c>
      <c r="I22" s="22">
        <f>H22+I20</f>
        <v>0.07864764178240741</v>
      </c>
      <c r="J22" s="20">
        <f>H22/5</f>
        <v>0.003206018518518519</v>
      </c>
    </row>
    <row r="23" ht="20.05" customHeight="1">
      <c r="A23" s="11">
        <v>30</v>
      </c>
      <c r="B23" s="16">
        <v>0.01603009259259259</v>
      </c>
      <c r="C23" s="13">
        <f>B23+C22</f>
        <v>0.09938657407407407</v>
      </c>
      <c r="D23" s="14">
        <v>5</v>
      </c>
      <c r="E23" s="16">
        <f>_xlfn.IFERROR(B23/D23,"")</f>
        <v>0.003206018518518519</v>
      </c>
      <c r="F23" s="15">
        <v>1.0078125</v>
      </c>
      <c r="G23" s="22">
        <f>F23*E23</f>
        <v>0.003231065538194444</v>
      </c>
      <c r="H23" s="22">
        <f>G23*D23</f>
        <v>0.01615532769097222</v>
      </c>
      <c r="I23" s="22">
        <f>H23+I22</f>
        <v>0.09480296947337963</v>
      </c>
      <c r="J23" s="23">
        <f>H23/5</f>
        <v>0.003231065538194444</v>
      </c>
    </row>
    <row r="24" ht="20.05" customHeight="1">
      <c r="A24" s="11">
        <v>35</v>
      </c>
      <c r="B24" s="16">
        <v>0.01603009259259259</v>
      </c>
      <c r="C24" s="13">
        <f>B24+C23</f>
        <v>0.1154166666666667</v>
      </c>
      <c r="D24" s="14">
        <v>5</v>
      </c>
      <c r="E24" s="16">
        <f>_xlfn.IFERROR(B24/D24,"")</f>
        <v>0.003206018518518519</v>
      </c>
      <c r="F24" s="15">
        <v>1.0234375</v>
      </c>
      <c r="G24" s="22">
        <f>F24*E24</f>
        <v>0.003281159577546296</v>
      </c>
      <c r="H24" s="22">
        <f>G24*D24</f>
        <v>0.01640579788773148</v>
      </c>
      <c r="I24" s="22">
        <f>H24+I23</f>
        <v>0.1112087673611111</v>
      </c>
      <c r="J24" s="23">
        <f>H24/5</f>
        <v>0.003281159577546296</v>
      </c>
    </row>
    <row r="25" ht="20.05" customHeight="1">
      <c r="A25" s="24">
        <v>40</v>
      </c>
      <c r="B25" s="25">
        <v>0.01603009259259259</v>
      </c>
      <c r="C25" s="26">
        <f>B25+C24</f>
        <v>0.1314467592592592</v>
      </c>
      <c r="D25" s="27">
        <v>5</v>
      </c>
      <c r="E25" s="25">
        <f>_xlfn.IFERROR(B25/D25,"")</f>
        <v>0.003206018518518519</v>
      </c>
      <c r="F25" s="28">
        <v>1.04296875</v>
      </c>
      <c r="G25" s="29">
        <f>F25*E25</f>
        <v>0.003343777126736111</v>
      </c>
      <c r="H25" s="29">
        <f>G25*D25</f>
        <v>0.01671888563368056</v>
      </c>
      <c r="I25" s="29">
        <f>H25+I24</f>
        <v>0.1279276529947917</v>
      </c>
      <c r="J25" s="30">
        <f>H25/5</f>
        <v>0.003343777126736111</v>
      </c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